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jolidon.LERNBAR\OneDrive - Lernbar GmbH\Desktop\QV-Raster ab 2026\0-Serien 2026\"/>
    </mc:Choice>
  </mc:AlternateContent>
  <xr:revisionPtr revIDLastSave="0" documentId="13_ncr:1_{FFE4B965-DE10-470C-A51B-F3F5E227CFF3}" xr6:coauthVersionLast="47" xr6:coauthVersionMax="47" xr10:uidLastSave="{00000000-0000-0000-0000-000000000000}"/>
  <bookViews>
    <workbookView xWindow="3072" yWindow="3072" windowWidth="24060" windowHeight="13776" xr2:uid="{C1504026-89EF-461E-A97E-7B21DD99E6E4}"/>
  </bookViews>
  <sheets>
    <sheet name="Gesamtnote" sheetId="3" r:id="rId1"/>
    <sheet name="Prüfungsbereiche" sheetId="1" r:id="rId2"/>
    <sheet name="Tabelle Punkte_Note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I20" i="1" l="1"/>
  <c r="G20" i="1" s="1"/>
  <c r="F8" i="1"/>
  <c r="F15" i="1"/>
  <c r="F14" i="3" l="1"/>
  <c r="F13" i="1"/>
  <c r="F16" i="1"/>
  <c r="F14" i="1"/>
  <c r="F17" i="1"/>
  <c r="F9" i="1"/>
  <c r="F7" i="1"/>
  <c r="F6" i="1"/>
  <c r="F5" i="1"/>
  <c r="G13" i="1" l="1"/>
  <c r="G5" i="1"/>
  <c r="J20" i="1"/>
  <c r="H14" i="3" s="1"/>
  <c r="I4" i="1" l="1"/>
  <c r="H4" i="1" s="1"/>
  <c r="F13" i="3" s="1"/>
  <c r="J4" i="1" l="1"/>
  <c r="H13" i="3" s="1"/>
  <c r="G17" i="3" l="1"/>
</calcChain>
</file>

<file path=xl/sharedStrings.xml><?xml version="1.0" encoding="utf-8"?>
<sst xmlns="http://schemas.openxmlformats.org/spreadsheetml/2006/main" count="79" uniqueCount="47">
  <si>
    <t>Teil</t>
  </si>
  <si>
    <t>Prüfungsbereiche</t>
  </si>
  <si>
    <t>Zeit</t>
  </si>
  <si>
    <t>Note</t>
  </si>
  <si>
    <t xml:space="preserve">Kundenbeziehungen (HKB A+C) </t>
  </si>
  <si>
    <t>Einstieg: Ersten Kundenkontakt geeignet gestalten</t>
  </si>
  <si>
    <t xml:space="preserve">Information 1: Kundenbedürfnis analysieren und Lösungen präsentieren </t>
  </si>
  <si>
    <t xml:space="preserve">Information 2: Kund/innen überzeugend beraten </t>
  </si>
  <si>
    <t>Abschluss: Verkaufsabschluss professionell gestalten</t>
  </si>
  <si>
    <t xml:space="preserve">Übergreifend: Mit Kund/innen professionell umgehen </t>
  </si>
  <si>
    <t>Bewirtschaften und Präsentieren von Produkten und Dienstleistungen (HKB B) – Eigene Waren- bzw. Dienstleistungspräsentation gestalten</t>
  </si>
  <si>
    <t>Präsentation von Waren bzw. Dienstleistungen: Kundenorientiert präsentieren</t>
  </si>
  <si>
    <t>Präsentation von Waren bzw. Dienstleistungen: Präsentation vorbereiten</t>
  </si>
  <si>
    <t>Präsentation von Waren bzw. Dienstleistungen: Vorgehen nachvollziehbar begründen</t>
  </si>
  <si>
    <t>Präsentation von Waren bzw. Dienstleistungen: Plausibel vorgehen in kritischen Situationen</t>
  </si>
  <si>
    <t>Punkte pro 
Beurteilungskriterium</t>
  </si>
  <si>
    <t>Erreichte Punkte 
pro Kriterium</t>
  </si>
  <si>
    <t>20'</t>
  </si>
  <si>
    <t>Erreichte Punkte
Teil 1.2</t>
  </si>
  <si>
    <t>Position gem.
BiVo</t>
  </si>
  <si>
    <t>40'</t>
  </si>
  <si>
    <t>Maximale
Punktzahl</t>
  </si>
  <si>
    <t>Erreichte
Punktzahl</t>
  </si>
  <si>
    <t>Gewichtung</t>
  </si>
  <si>
    <t>Gesamtnote</t>
  </si>
  <si>
    <t>Erreichte Punktzahl
Teil 1.1</t>
  </si>
  <si>
    <t>Startpunkte Teil 1.1</t>
  </si>
  <si>
    <t>Startpunkte Teil 1.3</t>
  </si>
  <si>
    <t>Kandidat/in-Nr.</t>
  </si>
  <si>
    <t>Name / Vorname Expertin 1:</t>
  </si>
  <si>
    <t>Name / Vorname Expertin 2:</t>
  </si>
  <si>
    <t>Unterschrift Expertin 1</t>
  </si>
  <si>
    <t>Unterschrift Expertin 2</t>
  </si>
  <si>
    <t>3x2</t>
  </si>
  <si>
    <t>3x3</t>
  </si>
  <si>
    <t>Endpunktzahl</t>
  </si>
  <si>
    <t>ungerundet</t>
  </si>
  <si>
    <t>=WENN(ODER(G5="";G13="";MIN(G5;G13)=0);"";(G5/2)+(G13/2))</t>
  </si>
  <si>
    <t xml:space="preserve">Name / Vorname Kandidatin: </t>
  </si>
  <si>
    <t>Kundenbeziehungen (HKB A+C)</t>
  </si>
  <si>
    <r>
      <rPr>
        <b/>
        <sz val="10"/>
        <color theme="1"/>
        <rFont val="Calibri Light"/>
        <family val="2"/>
        <scheme val="major"/>
      </rPr>
      <t>Bewirtschaften und Präsentieren von Produkten und Dienstleistungen (HKB B)</t>
    </r>
    <r>
      <rPr>
        <sz val="10"/>
        <color theme="1"/>
        <rFont val="Calibri Light"/>
        <family val="2"/>
        <scheme val="major"/>
      </rPr>
      <t xml:space="preserve">
</t>
    </r>
    <r>
      <rPr>
        <b/>
        <i/>
        <sz val="10"/>
        <color theme="1"/>
        <rFont val="Calibri Light"/>
        <family val="2"/>
        <scheme val="major"/>
      </rPr>
      <t>Option 1: Eigene Waren- bzw. Dienstleistungspräsentationen gestalten</t>
    </r>
  </si>
  <si>
    <t>Erreichte Punkte
Gespräch 1</t>
  </si>
  <si>
    <t>Erreichte Punkte
Gespräch 2</t>
  </si>
  <si>
    <t>Qualifikationsverfahren Detailhandelsassistentinnen/Detailhandelsassistenten –  A+P DO IT YOURSELF
Vorgegebene praktische Arbeit (VPA)</t>
  </si>
  <si>
    <t>Gespräch 1</t>
  </si>
  <si>
    <t>Gespräch 2</t>
  </si>
  <si>
    <t>Datum / 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</si>
</sst>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rgb="FF000000"/>
      <name val="Calibri Light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FE4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4" fillId="0" borderId="0" xfId="0" applyFont="1"/>
    <xf numFmtId="0" fontId="3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8" fillId="4" borderId="5" xfId="0" applyFont="1" applyFill="1" applyBorder="1"/>
    <xf numFmtId="0" fontId="9" fillId="0" borderId="0" xfId="0" applyFont="1"/>
    <xf numFmtId="0" fontId="8" fillId="2" borderId="5" xfId="0" applyFont="1" applyFill="1" applyBorder="1"/>
    <xf numFmtId="0" fontId="9" fillId="4" borderId="5" xfId="0" applyFont="1" applyFill="1" applyBorder="1"/>
    <xf numFmtId="0" fontId="9" fillId="2" borderId="5" xfId="0" applyFont="1" applyFill="1" applyBorder="1"/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0" fillId="6" borderId="26" xfId="0" applyFont="1" applyFill="1" applyBorder="1" applyAlignment="1">
      <alignment vertical="center" wrapText="1"/>
    </xf>
    <xf numFmtId="0" fontId="0" fillId="0" borderId="25" xfId="0" applyBorder="1"/>
    <xf numFmtId="0" fontId="11" fillId="5" borderId="25" xfId="0" applyFont="1" applyFill="1" applyBorder="1" applyAlignment="1">
      <alignment wrapText="1"/>
    </xf>
    <xf numFmtId="0" fontId="11" fillId="5" borderId="15" xfId="0" applyFont="1" applyFill="1" applyBorder="1" applyAlignment="1">
      <alignment wrapText="1"/>
    </xf>
    <xf numFmtId="0" fontId="11" fillId="5" borderId="0" xfId="0" applyFont="1" applyFill="1" applyAlignment="1">
      <alignment wrapText="1"/>
    </xf>
    <xf numFmtId="0" fontId="4" fillId="2" borderId="6" xfId="0" applyFont="1" applyFill="1" applyBorder="1" applyAlignment="1">
      <alignment horizontal="center" vertical="center"/>
    </xf>
    <xf numFmtId="0" fontId="0" fillId="0" borderId="0" xfId="0" quotePrefix="1"/>
    <xf numFmtId="0" fontId="4" fillId="4" borderId="7" xfId="0" applyFont="1" applyFill="1" applyBorder="1" applyAlignment="1">
      <alignment horizontal="center" vertical="center"/>
    </xf>
    <xf numFmtId="9" fontId="4" fillId="4" borderId="5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9" fontId="4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2" fillId="3" borderId="17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0" fontId="0" fillId="0" borderId="25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0" fillId="0" borderId="25" xfId="0" applyFont="1" applyBorder="1" applyAlignment="1">
      <alignment horizontal="left" wrapText="1" indent="1"/>
    </xf>
    <xf numFmtId="0" fontId="4" fillId="4" borderId="5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FE4FF"/>
      <color rgb="FFFFF4CC"/>
      <color rgb="FFCCFF9F"/>
      <color rgb="FFAFE4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528320</xdr:colOff>
      <xdr:row>2</xdr:row>
      <xdr:rowOff>108585</xdr:rowOff>
    </xdr:to>
    <xdr:pic>
      <xdr:nvPicPr>
        <xdr:cNvPr id="2" name="Grafik 1" descr="Ein Bild, das Text, ClipArt, Geschirr enthält.&#10;&#10;Automatisch generierte Beschreibung">
          <a:extLst>
            <a:ext uri="{FF2B5EF4-FFF2-40B4-BE49-F238E27FC236}">
              <a16:creationId xmlns:a16="http://schemas.microsoft.com/office/drawing/2014/main" id="{CA6FB721-A2BA-4CC9-ADC0-7C2F443CA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8420" cy="474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443838</xdr:colOff>
      <xdr:row>0</xdr:row>
      <xdr:rowOff>0</xdr:rowOff>
    </xdr:from>
    <xdr:to>
      <xdr:col>8</xdr:col>
      <xdr:colOff>6095</xdr:colOff>
      <xdr:row>4</xdr:row>
      <xdr:rowOff>164592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78213C9-DD08-46C3-B9E0-9F3A9FF76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6958" y="0"/>
          <a:ext cx="362357" cy="896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1A85-46DA-445C-8D51-893342B14BDD}">
  <sheetPr>
    <pageSetUpPr fitToPage="1"/>
  </sheetPr>
  <dimension ref="A1:H21"/>
  <sheetViews>
    <sheetView tabSelected="1" zoomScaleNormal="100" workbookViewId="0">
      <selection activeCell="C10" sqref="C10"/>
    </sheetView>
  </sheetViews>
  <sheetFormatPr baseColWidth="10" defaultRowHeight="14.4" x14ac:dyDescent="0.3"/>
  <cols>
    <col min="1" max="2" width="11.6640625" customWidth="1"/>
    <col min="3" max="3" width="71.5546875" customWidth="1"/>
    <col min="4" max="8" width="11.6640625" customWidth="1"/>
  </cols>
  <sheetData>
    <row r="1" spans="1:8" x14ac:dyDescent="0.3">
      <c r="A1" s="35"/>
      <c r="B1" s="35"/>
      <c r="C1" s="35"/>
      <c r="D1" s="35"/>
      <c r="E1" s="35"/>
      <c r="F1" s="35"/>
      <c r="G1" s="35"/>
      <c r="H1" s="35"/>
    </row>
    <row r="2" spans="1:8" x14ac:dyDescent="0.3">
      <c r="A2" s="35"/>
      <c r="B2" s="35"/>
      <c r="C2" s="35"/>
      <c r="D2" s="35"/>
      <c r="E2" s="35"/>
      <c r="F2" s="35"/>
      <c r="G2" s="35"/>
      <c r="H2" s="35"/>
    </row>
    <row r="3" spans="1:8" x14ac:dyDescent="0.3">
      <c r="A3" s="48"/>
      <c r="B3" s="48"/>
      <c r="C3" s="48"/>
      <c r="D3" s="48"/>
      <c r="E3" s="48"/>
      <c r="F3" s="48"/>
      <c r="G3" s="48"/>
      <c r="H3" s="48"/>
    </row>
    <row r="4" spans="1:8" x14ac:dyDescent="0.3">
      <c r="A4" s="36"/>
      <c r="B4" s="36"/>
      <c r="C4" s="36"/>
      <c r="D4" s="36"/>
      <c r="E4" s="36"/>
      <c r="F4" s="36"/>
      <c r="G4" s="36"/>
      <c r="H4" s="36"/>
    </row>
    <row r="5" spans="1:8" x14ac:dyDescent="0.3">
      <c r="A5" s="49" t="s">
        <v>43</v>
      </c>
      <c r="B5" s="50"/>
      <c r="C5" s="50"/>
      <c r="D5" s="50"/>
      <c r="E5" s="50"/>
      <c r="F5" s="50"/>
      <c r="G5" s="50"/>
      <c r="H5" s="50"/>
    </row>
    <row r="6" spans="1:8" ht="26.25" customHeight="1" x14ac:dyDescent="0.3">
      <c r="A6" s="50"/>
      <c r="B6" s="50"/>
      <c r="C6" s="50"/>
      <c r="D6" s="50"/>
      <c r="E6" s="50"/>
      <c r="F6" s="50"/>
      <c r="G6" s="50"/>
      <c r="H6" s="50"/>
    </row>
    <row r="7" spans="1:8" ht="26.25" customHeight="1" x14ac:dyDescent="0.3">
      <c r="A7" s="15"/>
      <c r="B7" s="15"/>
      <c r="C7" s="15"/>
      <c r="D7" s="15"/>
      <c r="E7" s="15"/>
      <c r="F7" s="15"/>
      <c r="G7" s="15"/>
      <c r="H7" s="15"/>
    </row>
    <row r="8" spans="1:8" ht="26.25" customHeight="1" thickBot="1" x14ac:dyDescent="0.35">
      <c r="A8" s="17" t="s">
        <v>28</v>
      </c>
      <c r="B8" s="18"/>
      <c r="C8" s="20" t="s">
        <v>38</v>
      </c>
      <c r="D8" s="16"/>
      <c r="E8" s="22" t="s">
        <v>46</v>
      </c>
      <c r="F8" s="52"/>
      <c r="G8" s="52"/>
      <c r="H8" s="52"/>
    </row>
    <row r="9" spans="1:8" ht="26.25" customHeight="1" x14ac:dyDescent="0.3">
      <c r="A9" s="15"/>
      <c r="B9" s="15"/>
      <c r="C9" s="21" t="s">
        <v>29</v>
      </c>
      <c r="D9" s="15"/>
      <c r="E9" s="15"/>
      <c r="F9" s="15"/>
      <c r="G9" s="15"/>
      <c r="H9" s="15"/>
    </row>
    <row r="10" spans="1:8" ht="26.25" customHeight="1" x14ac:dyDescent="0.3">
      <c r="A10" s="15"/>
      <c r="B10" s="15"/>
      <c r="C10" s="20" t="s">
        <v>30</v>
      </c>
      <c r="D10" s="15"/>
      <c r="E10" s="15"/>
      <c r="F10" s="15"/>
      <c r="G10" s="15"/>
      <c r="H10" s="15"/>
    </row>
    <row r="11" spans="1:8" ht="28.2" customHeight="1" x14ac:dyDescent="0.3"/>
    <row r="12" spans="1:8" ht="41.4" x14ac:dyDescent="0.3">
      <c r="A12" s="39" t="s">
        <v>19</v>
      </c>
      <c r="B12" s="38" t="s">
        <v>0</v>
      </c>
      <c r="C12" s="37" t="s">
        <v>1</v>
      </c>
      <c r="D12" s="38" t="s">
        <v>2</v>
      </c>
      <c r="E12" s="39" t="s">
        <v>21</v>
      </c>
      <c r="F12" s="39" t="s">
        <v>22</v>
      </c>
      <c r="G12" s="40" t="s">
        <v>23</v>
      </c>
      <c r="H12" s="39" t="s">
        <v>3</v>
      </c>
    </row>
    <row r="13" spans="1:8" s="32" customFormat="1" ht="36" customHeight="1" x14ac:dyDescent="0.3">
      <c r="A13" s="4">
        <v>1</v>
      </c>
      <c r="B13" s="4">
        <v>1.1000000000000001</v>
      </c>
      <c r="C13" s="44" t="s">
        <v>39</v>
      </c>
      <c r="D13" s="25" t="s">
        <v>20</v>
      </c>
      <c r="E13" s="4">
        <v>30</v>
      </c>
      <c r="F13" s="4" t="str">
        <f>Prüfungsbereiche!H4</f>
        <v/>
      </c>
      <c r="G13" s="26">
        <v>0.7</v>
      </c>
      <c r="H13" s="27" t="str">
        <f>IF(Prüfungsbereiche!J4="","1",Prüfungsbereiche!J4)</f>
        <v>1</v>
      </c>
    </row>
    <row r="14" spans="1:8" s="32" customFormat="1" ht="36" customHeight="1" x14ac:dyDescent="0.3">
      <c r="A14" s="5">
        <v>2</v>
      </c>
      <c r="B14" s="5">
        <v>1.2</v>
      </c>
      <c r="C14" s="45" t="s">
        <v>40</v>
      </c>
      <c r="D14" s="29" t="s">
        <v>17</v>
      </c>
      <c r="E14" s="5">
        <v>12</v>
      </c>
      <c r="F14" s="5" t="str">
        <f>Prüfungsbereiche!G20</f>
        <v/>
      </c>
      <c r="G14" s="30">
        <v>0.3</v>
      </c>
      <c r="H14" s="31" t="str">
        <f>IF(Prüfungsbereiche!J20="","1",Prüfungsbereiche!J20)</f>
        <v>1</v>
      </c>
    </row>
    <row r="16" spans="1:8" ht="15" thickBot="1" x14ac:dyDescent="0.35"/>
    <row r="17" spans="1:8" ht="15.6" thickTop="1" thickBot="1" x14ac:dyDescent="0.35">
      <c r="F17" s="1" t="s">
        <v>24</v>
      </c>
      <c r="G17" s="46">
        <f>(H13/100*70)+(H14/100*30)</f>
        <v>1</v>
      </c>
      <c r="H17" s="47"/>
    </row>
    <row r="18" spans="1:8" ht="15" thickTop="1" x14ac:dyDescent="0.3">
      <c r="A18" t="s">
        <v>31</v>
      </c>
      <c r="C18" s="19"/>
    </row>
    <row r="21" spans="1:8" x14ac:dyDescent="0.3">
      <c r="A21" s="51" t="s">
        <v>32</v>
      </c>
      <c r="B21" s="51"/>
      <c r="C21" s="19"/>
    </row>
  </sheetData>
  <sheetProtection algorithmName="SHA-512" hashValue="z1uoc5l6biu3GyTg+hIgpso1YL5v0ceizNiCpPPzV8bRtH+JaG+3e9Q0dpmJ0vfQpZZL97jgEnM5kPo/wNjnvw==" saltValue="DYQDO8rE8sGo4Ql4SskxKw==" spinCount="100000" sheet="1" objects="1" scenarios="1"/>
  <protectedRanges>
    <protectedRange sqref="B8 C8 C9 C10 F8 C18 C21" name="Bereich1"/>
  </protectedRanges>
  <mergeCells count="5">
    <mergeCell ref="G17:H17"/>
    <mergeCell ref="A3:H3"/>
    <mergeCell ref="A5:H6"/>
    <mergeCell ref="A21:B21"/>
    <mergeCell ref="F8:H8"/>
  </mergeCells>
  <pageMargins left="0.7" right="0.7" top="0.78740157499999996" bottom="0.78740157499999996" header="0.3" footer="0.3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6872-3191-4DD9-B076-B1A416F64E03}">
  <sheetPr>
    <pageSetUpPr fitToPage="1"/>
  </sheetPr>
  <dimension ref="A1:K24"/>
  <sheetViews>
    <sheetView workbookViewId="0">
      <selection activeCell="E5" sqref="E5"/>
    </sheetView>
  </sheetViews>
  <sheetFormatPr baseColWidth="10" defaultRowHeight="14.4" x14ac:dyDescent="0.3"/>
  <cols>
    <col min="1" max="1" width="11.44140625" customWidth="1"/>
    <col min="2" max="2" width="88.44140625" customWidth="1"/>
    <col min="3" max="3" width="17.44140625" style="32" customWidth="1"/>
    <col min="4" max="4" width="20.6640625" style="32" bestFit="1" customWidth="1"/>
    <col min="5" max="5" width="15.6640625" style="32" bestFit="1" customWidth="1"/>
    <col min="6" max="6" width="15.6640625" style="32" hidden="1" customWidth="1"/>
    <col min="7" max="7" width="15.5546875" style="32" bestFit="1" customWidth="1"/>
    <col min="8" max="8" width="18.33203125" bestFit="1" customWidth="1"/>
    <col min="9" max="9" width="18.33203125" hidden="1" customWidth="1"/>
    <col min="10" max="10" width="11.6640625" customWidth="1"/>
  </cols>
  <sheetData>
    <row r="1" spans="1:11" x14ac:dyDescent="0.3">
      <c r="A1" s="2"/>
      <c r="B1" s="2"/>
      <c r="C1" s="41"/>
      <c r="D1" s="41"/>
      <c r="E1" s="41"/>
      <c r="F1" s="41"/>
      <c r="G1" s="41"/>
      <c r="H1" s="2"/>
      <c r="I1" s="2"/>
      <c r="J1" s="2"/>
    </row>
    <row r="2" spans="1:11" s="28" customFormat="1" ht="27.6" x14ac:dyDescent="0.3">
      <c r="A2" s="38" t="s">
        <v>0</v>
      </c>
      <c r="B2" s="7" t="s">
        <v>1</v>
      </c>
      <c r="C2" s="38" t="s">
        <v>2</v>
      </c>
      <c r="D2" s="39" t="s">
        <v>15</v>
      </c>
      <c r="E2" s="39" t="s">
        <v>16</v>
      </c>
      <c r="F2" s="39" t="s">
        <v>35</v>
      </c>
      <c r="G2" s="39" t="s">
        <v>41</v>
      </c>
      <c r="H2" s="8" t="s">
        <v>25</v>
      </c>
      <c r="I2" s="8" t="s">
        <v>36</v>
      </c>
      <c r="J2" s="8" t="s">
        <v>3</v>
      </c>
    </row>
    <row r="3" spans="1:11" s="28" customFormat="1" ht="15.75" customHeight="1" thickBot="1" x14ac:dyDescent="0.35">
      <c r="A3" s="53">
        <v>1.1000000000000001</v>
      </c>
      <c r="B3" s="57" t="s">
        <v>4</v>
      </c>
      <c r="C3" s="58"/>
      <c r="D3" s="58"/>
      <c r="E3" s="58"/>
      <c r="F3" s="58"/>
      <c r="G3" s="58"/>
      <c r="H3" s="58"/>
      <c r="I3" s="58"/>
      <c r="J3" s="87"/>
    </row>
    <row r="4" spans="1:11" s="28" customFormat="1" ht="15.75" customHeight="1" thickTop="1" thickBot="1" x14ac:dyDescent="0.35">
      <c r="A4" s="53"/>
      <c r="B4" s="57" t="s">
        <v>44</v>
      </c>
      <c r="C4" s="58"/>
      <c r="D4" s="58"/>
      <c r="E4" s="58"/>
      <c r="F4" s="58"/>
      <c r="G4" s="59"/>
      <c r="H4" s="90" t="str">
        <f>IF(I4="","",ROUND(I4,0))</f>
        <v/>
      </c>
      <c r="I4" s="90" t="str">
        <f>IF(OR(G5="",G13="",MIN(G5,G13)=0),"",(G5/2)+(G13/2))</f>
        <v/>
      </c>
      <c r="J4" s="81" t="str">
        <f>IF($H$4="","",VLOOKUP($H$4,'Tabelle Punkte_Noten'!$A$2:$B$12,2,TRUE))</f>
        <v/>
      </c>
      <c r="K4" s="33"/>
    </row>
    <row r="5" spans="1:11" s="28" customFormat="1" ht="15" thickTop="1" x14ac:dyDescent="0.3">
      <c r="A5" s="53"/>
      <c r="B5" s="3" t="s">
        <v>5</v>
      </c>
      <c r="C5" s="53" t="s">
        <v>17</v>
      </c>
      <c r="D5" s="4">
        <v>3</v>
      </c>
      <c r="E5" s="6"/>
      <c r="F5" s="6">
        <f>E5</f>
        <v>0</v>
      </c>
      <c r="G5" s="54" t="str">
        <f>IF(SUM($F$5:$F$9)=0,"",SUM($F$5:$F$9))</f>
        <v/>
      </c>
      <c r="H5" s="91"/>
      <c r="I5" s="91"/>
      <c r="J5" s="82"/>
    </row>
    <row r="6" spans="1:11" s="28" customFormat="1" x14ac:dyDescent="0.3">
      <c r="A6" s="53"/>
      <c r="B6" s="3" t="s">
        <v>6</v>
      </c>
      <c r="C6" s="53"/>
      <c r="D6" s="4" t="s">
        <v>33</v>
      </c>
      <c r="E6" s="6"/>
      <c r="F6" s="6">
        <f>E6*2</f>
        <v>0</v>
      </c>
      <c r="G6" s="55"/>
      <c r="H6" s="91"/>
      <c r="I6" s="91"/>
      <c r="J6" s="82"/>
    </row>
    <row r="7" spans="1:11" s="28" customFormat="1" x14ac:dyDescent="0.3">
      <c r="A7" s="53"/>
      <c r="B7" s="3" t="s">
        <v>7</v>
      </c>
      <c r="C7" s="53"/>
      <c r="D7" s="4" t="s">
        <v>34</v>
      </c>
      <c r="E7" s="6"/>
      <c r="F7" s="6">
        <f>E7*3</f>
        <v>0</v>
      </c>
      <c r="G7" s="55"/>
      <c r="H7" s="91"/>
      <c r="I7" s="91"/>
      <c r="J7" s="82"/>
    </row>
    <row r="8" spans="1:11" s="28" customFormat="1" x14ac:dyDescent="0.3">
      <c r="A8" s="53"/>
      <c r="B8" s="3" t="s">
        <v>8</v>
      </c>
      <c r="C8" s="53"/>
      <c r="D8" s="4" t="s">
        <v>33</v>
      </c>
      <c r="E8" s="6"/>
      <c r="F8" s="6">
        <f>E8*2</f>
        <v>0</v>
      </c>
      <c r="G8" s="55"/>
      <c r="H8" s="91"/>
      <c r="I8" s="91"/>
      <c r="J8" s="82"/>
    </row>
    <row r="9" spans="1:11" s="28" customFormat="1" ht="15" thickBot="1" x14ac:dyDescent="0.35">
      <c r="A9" s="53"/>
      <c r="B9" s="3" t="s">
        <v>9</v>
      </c>
      <c r="C9" s="53"/>
      <c r="D9" s="4" t="s">
        <v>33</v>
      </c>
      <c r="E9" s="6"/>
      <c r="F9" s="6">
        <f>E9*2</f>
        <v>0</v>
      </c>
      <c r="G9" s="56"/>
      <c r="H9" s="91"/>
      <c r="I9" s="91"/>
      <c r="J9" s="82"/>
    </row>
    <row r="10" spans="1:11" s="28" customFormat="1" ht="34.5" customHeight="1" thickTop="1" x14ac:dyDescent="0.3">
      <c r="A10" s="38" t="s">
        <v>0</v>
      </c>
      <c r="B10" s="7" t="s">
        <v>1</v>
      </c>
      <c r="C10" s="38" t="s">
        <v>2</v>
      </c>
      <c r="D10" s="39" t="s">
        <v>15</v>
      </c>
      <c r="E10" s="39" t="s">
        <v>16</v>
      </c>
      <c r="F10" s="42"/>
      <c r="G10" s="43" t="s">
        <v>42</v>
      </c>
      <c r="H10" s="91"/>
      <c r="I10" s="91"/>
      <c r="J10" s="82"/>
    </row>
    <row r="11" spans="1:11" s="28" customFormat="1" x14ac:dyDescent="0.3">
      <c r="A11" s="53">
        <v>1.1000000000000001</v>
      </c>
      <c r="B11" s="84" t="s">
        <v>4</v>
      </c>
      <c r="C11" s="85"/>
      <c r="D11" s="85"/>
      <c r="E11" s="85"/>
      <c r="F11" s="58"/>
      <c r="G11" s="86"/>
      <c r="H11" s="91"/>
      <c r="I11" s="91"/>
      <c r="J11" s="82"/>
    </row>
    <row r="12" spans="1:11" s="28" customFormat="1" ht="15" thickBot="1" x14ac:dyDescent="0.35">
      <c r="A12" s="53"/>
      <c r="B12" s="57" t="s">
        <v>45</v>
      </c>
      <c r="C12" s="58"/>
      <c r="D12" s="58"/>
      <c r="E12" s="58"/>
      <c r="F12" s="58"/>
      <c r="G12" s="59"/>
      <c r="H12" s="91"/>
      <c r="I12" s="91"/>
      <c r="J12" s="82"/>
    </row>
    <row r="13" spans="1:11" s="28" customFormat="1" ht="15" thickTop="1" x14ac:dyDescent="0.3">
      <c r="A13" s="53"/>
      <c r="B13" s="3" t="s">
        <v>5</v>
      </c>
      <c r="C13" s="53" t="s">
        <v>17</v>
      </c>
      <c r="D13" s="4">
        <v>3</v>
      </c>
      <c r="E13" s="6"/>
      <c r="F13" s="6">
        <f>E13</f>
        <v>0</v>
      </c>
      <c r="G13" s="54" t="str">
        <f>IF(SUM($F$13:$F$17)=0,"",SUM($F$13:$F$17))</f>
        <v/>
      </c>
      <c r="H13" s="91"/>
      <c r="I13" s="91"/>
      <c r="J13" s="82"/>
    </row>
    <row r="14" spans="1:11" s="28" customFormat="1" x14ac:dyDescent="0.3">
      <c r="A14" s="53"/>
      <c r="B14" s="3" t="s">
        <v>6</v>
      </c>
      <c r="C14" s="53"/>
      <c r="D14" s="4" t="s">
        <v>33</v>
      </c>
      <c r="E14" s="6"/>
      <c r="F14" s="6">
        <f>E14*2</f>
        <v>0</v>
      </c>
      <c r="G14" s="55"/>
      <c r="H14" s="91"/>
      <c r="I14" s="91"/>
      <c r="J14" s="82"/>
    </row>
    <row r="15" spans="1:11" s="28" customFormat="1" x14ac:dyDescent="0.3">
      <c r="A15" s="53"/>
      <c r="B15" s="3" t="s">
        <v>7</v>
      </c>
      <c r="C15" s="53"/>
      <c r="D15" s="4" t="s">
        <v>34</v>
      </c>
      <c r="E15" s="6"/>
      <c r="F15" s="6">
        <f>E15*3</f>
        <v>0</v>
      </c>
      <c r="G15" s="55"/>
      <c r="H15" s="91"/>
      <c r="I15" s="91"/>
      <c r="J15" s="82"/>
    </row>
    <row r="16" spans="1:11" s="28" customFormat="1" x14ac:dyDescent="0.3">
      <c r="A16" s="53"/>
      <c r="B16" s="3" t="s">
        <v>8</v>
      </c>
      <c r="C16" s="53"/>
      <c r="D16" s="4" t="s">
        <v>33</v>
      </c>
      <c r="E16" s="6"/>
      <c r="F16" s="6">
        <f>E16*2</f>
        <v>0</v>
      </c>
      <c r="G16" s="55"/>
      <c r="H16" s="91"/>
      <c r="I16" s="91"/>
      <c r="J16" s="82"/>
    </row>
    <row r="17" spans="1:10" s="28" customFormat="1" ht="15" thickBot="1" x14ac:dyDescent="0.35">
      <c r="A17" s="53"/>
      <c r="B17" s="3" t="s">
        <v>9</v>
      </c>
      <c r="C17" s="53"/>
      <c r="D17" s="4" t="s">
        <v>33</v>
      </c>
      <c r="E17" s="6"/>
      <c r="F17" s="6">
        <f>E17*2</f>
        <v>0</v>
      </c>
      <c r="G17" s="56"/>
      <c r="H17" s="92"/>
      <c r="I17" s="92"/>
      <c r="J17" s="83"/>
    </row>
    <row r="18" spans="1:10" s="28" customFormat="1" ht="32.25" customHeight="1" thickTop="1" x14ac:dyDescent="0.3">
      <c r="A18" s="38" t="s">
        <v>0</v>
      </c>
      <c r="B18" s="7" t="s">
        <v>1</v>
      </c>
      <c r="C18" s="38" t="s">
        <v>2</v>
      </c>
      <c r="D18" s="39" t="s">
        <v>15</v>
      </c>
      <c r="E18" s="39" t="s">
        <v>16</v>
      </c>
      <c r="F18" s="42"/>
      <c r="G18" s="88" t="s">
        <v>18</v>
      </c>
      <c r="H18" s="89"/>
      <c r="I18" s="34"/>
      <c r="J18" s="8" t="s">
        <v>3</v>
      </c>
    </row>
    <row r="19" spans="1:10" s="28" customFormat="1" ht="15" thickBot="1" x14ac:dyDescent="0.35">
      <c r="A19" s="60">
        <v>1.2</v>
      </c>
      <c r="B19" s="62" t="s">
        <v>10</v>
      </c>
      <c r="C19" s="63"/>
      <c r="D19" s="63"/>
      <c r="E19" s="63"/>
      <c r="F19" s="64"/>
      <c r="G19" s="64"/>
      <c r="H19" s="64"/>
      <c r="I19" s="64"/>
      <c r="J19" s="65"/>
    </row>
    <row r="20" spans="1:10" s="28" customFormat="1" ht="15" thickTop="1" x14ac:dyDescent="0.3">
      <c r="A20" s="61"/>
      <c r="B20" s="9" t="s">
        <v>11</v>
      </c>
      <c r="C20" s="66" t="s">
        <v>17</v>
      </c>
      <c r="D20" s="5">
        <v>3</v>
      </c>
      <c r="E20" s="23"/>
      <c r="F20" s="23">
        <f>E20</f>
        <v>0</v>
      </c>
      <c r="G20" s="72" t="str">
        <f>IF(I20="","",ROUND(I20,0))</f>
        <v/>
      </c>
      <c r="H20" s="73"/>
      <c r="I20" s="78" t="str">
        <f>IF(SUM($F$20:$F$23)=0,"",SUM($F$20:$F$23))</f>
        <v/>
      </c>
      <c r="J20" s="69" t="str">
        <f>IF(G20="","",VLOOKUP($G20,'Tabelle Punkte_Noten'!$D$2:$E$12,2,TRUE))</f>
        <v/>
      </c>
    </row>
    <row r="21" spans="1:10" s="28" customFormat="1" x14ac:dyDescent="0.3">
      <c r="A21" s="61"/>
      <c r="B21" s="9" t="s">
        <v>12</v>
      </c>
      <c r="C21" s="67"/>
      <c r="D21" s="5">
        <v>3</v>
      </c>
      <c r="E21" s="23"/>
      <c r="F21" s="23">
        <f>E21</f>
        <v>0</v>
      </c>
      <c r="G21" s="74"/>
      <c r="H21" s="75"/>
      <c r="I21" s="79"/>
      <c r="J21" s="70"/>
    </row>
    <row r="22" spans="1:10" s="28" customFormat="1" x14ac:dyDescent="0.3">
      <c r="A22" s="61"/>
      <c r="B22" s="9" t="s">
        <v>13</v>
      </c>
      <c r="C22" s="67"/>
      <c r="D22" s="5">
        <v>3</v>
      </c>
      <c r="E22" s="23"/>
      <c r="F22" s="23">
        <f>E22</f>
        <v>0</v>
      </c>
      <c r="G22" s="74"/>
      <c r="H22" s="75"/>
      <c r="I22" s="79"/>
      <c r="J22" s="70"/>
    </row>
    <row r="23" spans="1:10" s="28" customFormat="1" ht="15" thickBot="1" x14ac:dyDescent="0.35">
      <c r="A23" s="61"/>
      <c r="B23" s="9" t="s">
        <v>14</v>
      </c>
      <c r="C23" s="68"/>
      <c r="D23" s="5">
        <v>3</v>
      </c>
      <c r="E23" s="23"/>
      <c r="F23" s="23">
        <f>E23</f>
        <v>0</v>
      </c>
      <c r="G23" s="76"/>
      <c r="H23" s="77"/>
      <c r="I23" s="80"/>
      <c r="J23" s="71"/>
    </row>
    <row r="24" spans="1:10" ht="15" thickTop="1" x14ac:dyDescent="0.3"/>
  </sheetData>
  <sheetProtection algorithmName="SHA-512" hashValue="LjCQFOeHGF5ZosMczaxsb+tNTR1EscwTISqSp6seagmet5I5XqvO5itmBL4x3CL3bEVDmiy37I4F3L6u4JnZdg==" saltValue="jE4HK84jfB1vpv9kJsROcg==" spinCount="100000" sheet="1" objects="1" scenarios="1"/>
  <protectedRanges>
    <protectedRange sqref="E20:F23 E13:F17 E5:F9" name="Bereich1"/>
  </protectedRanges>
  <mergeCells count="20">
    <mergeCell ref="J4:J17"/>
    <mergeCell ref="B11:G11"/>
    <mergeCell ref="B3:J3"/>
    <mergeCell ref="G18:H18"/>
    <mergeCell ref="G13:G17"/>
    <mergeCell ref="H4:H17"/>
    <mergeCell ref="B4:G4"/>
    <mergeCell ref="I4:I17"/>
    <mergeCell ref="A19:A23"/>
    <mergeCell ref="B19:J19"/>
    <mergeCell ref="C20:C23"/>
    <mergeCell ref="J20:J23"/>
    <mergeCell ref="G20:H23"/>
    <mergeCell ref="I20:I23"/>
    <mergeCell ref="A3:A9"/>
    <mergeCell ref="C5:C9"/>
    <mergeCell ref="A11:A17"/>
    <mergeCell ref="C13:C17"/>
    <mergeCell ref="G5:G9"/>
    <mergeCell ref="B12:G12"/>
  </mergeCells>
  <dataValidations count="1">
    <dataValidation type="whole" allowBlank="1" showInputMessage="1" showErrorMessage="1" error="bitte lediglich ganze Zahlen zwischen 0-3" sqref="E5:E9 E13:E17 E20:E23" xr:uid="{B989D54A-B49D-491A-9BFD-936F737F0AFE}">
      <formula1>0</formula1>
      <formula2>3</formula2>
    </dataValidation>
  </dataValidations>
  <pageMargins left="0.7" right="0.7" top="0.78740157499999996" bottom="0.78740157499999996" header="0.3" footer="0.3"/>
  <pageSetup paperSize="9" scale="65" orientation="landscape" r:id="rId1"/>
  <ignoredErrors>
    <ignoredError sqref="F7 F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A13F-4056-4A36-BDB7-6CCB8C1F9019}">
  <dimension ref="A1:F16"/>
  <sheetViews>
    <sheetView zoomScale="145" zoomScaleNormal="145" workbookViewId="0">
      <selection sqref="A1:XFD1048576"/>
    </sheetView>
  </sheetViews>
  <sheetFormatPr baseColWidth="10" defaultRowHeight="14.4" x14ac:dyDescent="0.3"/>
  <cols>
    <col min="1" max="1" width="14" bestFit="1" customWidth="1"/>
    <col min="2" max="2" width="4.33203125" bestFit="1" customWidth="1"/>
    <col min="4" max="4" width="14" bestFit="1" customWidth="1"/>
    <col min="5" max="5" width="4.33203125" bestFit="1" customWidth="1"/>
  </cols>
  <sheetData>
    <row r="1" spans="1:6" x14ac:dyDescent="0.3">
      <c r="A1" s="10" t="s">
        <v>26</v>
      </c>
      <c r="B1" s="10" t="s">
        <v>3</v>
      </c>
      <c r="C1" s="11"/>
      <c r="D1" s="12" t="s">
        <v>27</v>
      </c>
      <c r="E1" s="12" t="s">
        <v>3</v>
      </c>
      <c r="F1" s="11"/>
    </row>
    <row r="2" spans="1:6" x14ac:dyDescent="0.3">
      <c r="A2" s="13">
        <v>0</v>
      </c>
      <c r="B2" s="13">
        <v>1</v>
      </c>
      <c r="C2" s="11"/>
      <c r="D2" s="14">
        <v>0</v>
      </c>
      <c r="E2" s="14">
        <v>1</v>
      </c>
      <c r="F2" s="11"/>
    </row>
    <row r="3" spans="1:6" x14ac:dyDescent="0.3">
      <c r="A3" s="13">
        <v>2</v>
      </c>
      <c r="B3" s="13">
        <v>1.5</v>
      </c>
      <c r="C3" s="11"/>
      <c r="D3" s="14">
        <v>1</v>
      </c>
      <c r="E3" s="14">
        <v>1.5</v>
      </c>
      <c r="F3" s="11"/>
    </row>
    <row r="4" spans="1:6" x14ac:dyDescent="0.3">
      <c r="A4" s="13">
        <v>5</v>
      </c>
      <c r="B4" s="13">
        <v>2</v>
      </c>
      <c r="C4" s="11"/>
      <c r="D4" s="14">
        <v>2</v>
      </c>
      <c r="E4" s="14">
        <v>2</v>
      </c>
      <c r="F4" s="11"/>
    </row>
    <row r="5" spans="1:6" x14ac:dyDescent="0.3">
      <c r="A5" s="13">
        <v>8</v>
      </c>
      <c r="B5" s="13">
        <v>2.5</v>
      </c>
      <c r="C5" s="11"/>
      <c r="D5" s="14">
        <v>3</v>
      </c>
      <c r="E5" s="14">
        <v>2.5</v>
      </c>
      <c r="F5" s="11"/>
    </row>
    <row r="6" spans="1:6" x14ac:dyDescent="0.3">
      <c r="A6" s="13">
        <v>11</v>
      </c>
      <c r="B6" s="13">
        <v>3</v>
      </c>
      <c r="C6" s="11"/>
      <c r="D6" s="14">
        <v>5</v>
      </c>
      <c r="E6" s="14">
        <v>3</v>
      </c>
      <c r="F6" s="11"/>
    </row>
    <row r="7" spans="1:6" x14ac:dyDescent="0.3">
      <c r="A7" s="13">
        <v>14</v>
      </c>
      <c r="B7" s="13">
        <v>3.5</v>
      </c>
      <c r="C7" s="11"/>
      <c r="D7" s="14">
        <v>6</v>
      </c>
      <c r="E7" s="14">
        <v>3.5</v>
      </c>
      <c r="F7" s="11"/>
    </row>
    <row r="8" spans="1:6" x14ac:dyDescent="0.3">
      <c r="A8" s="13">
        <v>17</v>
      </c>
      <c r="B8" s="13">
        <v>4</v>
      </c>
      <c r="C8" s="11"/>
      <c r="D8" s="14">
        <v>7</v>
      </c>
      <c r="E8" s="14">
        <v>4</v>
      </c>
      <c r="F8" s="11"/>
    </row>
    <row r="9" spans="1:6" x14ac:dyDescent="0.3">
      <c r="A9" s="13">
        <v>20</v>
      </c>
      <c r="B9" s="13">
        <v>4.5</v>
      </c>
      <c r="C9" s="11"/>
      <c r="D9" s="14">
        <v>8</v>
      </c>
      <c r="E9" s="14">
        <v>4.5</v>
      </c>
      <c r="F9" s="11"/>
    </row>
    <row r="10" spans="1:6" x14ac:dyDescent="0.3">
      <c r="A10" s="13">
        <v>23</v>
      </c>
      <c r="B10" s="13">
        <v>5</v>
      </c>
      <c r="C10" s="11"/>
      <c r="D10" s="14">
        <v>9</v>
      </c>
      <c r="E10" s="14">
        <v>5</v>
      </c>
      <c r="F10" s="11"/>
    </row>
    <row r="11" spans="1:6" x14ac:dyDescent="0.3">
      <c r="A11" s="13">
        <v>26</v>
      </c>
      <c r="B11" s="13">
        <v>5.5</v>
      </c>
      <c r="C11" s="11"/>
      <c r="D11" s="14">
        <v>11</v>
      </c>
      <c r="E11" s="14">
        <v>5.5</v>
      </c>
      <c r="F11" s="11"/>
    </row>
    <row r="12" spans="1:6" x14ac:dyDescent="0.3">
      <c r="A12" s="13">
        <v>29</v>
      </c>
      <c r="B12" s="13">
        <v>6</v>
      </c>
      <c r="C12" s="11"/>
      <c r="D12" s="14">
        <v>12</v>
      </c>
      <c r="E12" s="14">
        <v>6</v>
      </c>
      <c r="F12" s="11"/>
    </row>
    <row r="16" spans="1:6" hidden="1" x14ac:dyDescent="0.3">
      <c r="A16" s="24" t="s">
        <v>37</v>
      </c>
    </row>
  </sheetData>
  <sheetProtection algorithmName="SHA-512" hashValue="uSG5frmBDZYTr1A8elfu3xhzlLJdbBjHPurdCagYXzxW+9iIdnOXjrqACe0sRBGkx46zIC3Yg/PQZrO8mlyxww==" saltValue="TQu5wlUbKvLTFGLdhTo/B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Gesamtnote</vt:lpstr>
      <vt:lpstr>Prüfungsbereiche</vt:lpstr>
      <vt:lpstr>Tabelle Punkte_Noten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Cacic</dc:creator>
  <cp:lastModifiedBy>Martin Jolidon</cp:lastModifiedBy>
  <cp:lastPrinted>2023-04-06T12:10:57Z</cp:lastPrinted>
  <dcterms:created xsi:type="dcterms:W3CDTF">2023-04-04T08:38:25Z</dcterms:created>
  <dcterms:modified xsi:type="dcterms:W3CDTF">2026-02-03T13:16:02Z</dcterms:modified>
</cp:coreProperties>
</file>